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<sst xmlns="http://schemas.openxmlformats.org/spreadsheetml/2006/main" count="112" uniqueCount="64">
  <si>
    <t>ü</t>
  </si>
  <si>
    <t>HOSPID</t>
  </si>
  <si>
    <t>Hospital name</t>
  </si>
  <si>
    <t>Payment Type</t>
  </si>
  <si>
    <t>CY 2014 MD Resident Total Charges</t>
  </si>
  <si>
    <t>CY 2014 MD Resident ECMADs</t>
  </si>
  <si>
    <t>2015 Age Adjusted Population Growth</t>
  </si>
  <si>
    <t>ANNE ARUNDEL</t>
  </si>
  <si>
    <t>GBR</t>
  </si>
  <si>
    <t>ATLANTIC GENERAL</t>
  </si>
  <si>
    <t>BALTIMORE WASHINGTON MEDICAL CENTER</t>
  </si>
  <si>
    <t>BON SECOURS</t>
  </si>
  <si>
    <t>BOWIE HEALTH</t>
  </si>
  <si>
    <t>CALVERT</t>
  </si>
  <si>
    <t>TPR*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</si>
  <si>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</si>
  <si>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</si>
  <si>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</si>
  <si>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</si>
  <si>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</si>
  <si>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</si>
  <si>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</si>
  <si>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</si>
  <si>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FT. WASHINGTON</t>
  </si>
  <si>
    <t>G.B.M.C.</t>
  </si>
  <si>
    <t>GARRETT COUNTY</t>
  </si>
  <si>
    <t>GERMANTOWN</t>
  </si>
  <si>
    <t>GOOD SAMARITAN</t>
  </si>
  <si>
    <t>HARBOR</t>
  </si>
  <si>
    <t>HARFORD</t>
  </si>
  <si>
    <t>HOLY CROSS</t>
  </si>
  <si>
    <t>HOLY CROSS GERMANTOWN</t>
  </si>
  <si>
    <t xml:space="preserve">New </t>
  </si>
  <si>
    <t>HOPKINS BAYVIEW MED CTR</t>
  </si>
  <si>
    <t>HOWARD COUNTY</t>
  </si>
  <si>
    <t>JOHNS HOPKINS</t>
  </si>
  <si>
    <t>LAUREL REGIONAL</t>
  </si>
  <si>
    <t>LEVINDALE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</si>
  <si>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</si>
  <si>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</si>
  <si>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</si>
  <si>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</si>
  <si>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</si>
  <si>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</si>
  <si>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</si>
  <si>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</si>
  <si>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</si>
  <si>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</si>
  <si>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</si>
  <si>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</si>
  <si>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</si>
  <si>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</si>
  <si>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</si>
  <si>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</si>
  <si>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</si>
  <si>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</si>
  <si>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</si>
  <si>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</si>
  <si>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</si>
  <si>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</si>
  <si>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</si>
  <si>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State Total</t>
  </si>
  <si>
    <t>** TPR Hospital Demographic Adjustment is determined by county population growth.</t>
  </si>
  <si>
    <t>FY 2016 GBR and TPR  Demographic Adjustments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</si>
</sst>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Wingdings"/>
      <family val="0"/>
    </font>
    <font>
      <b/>
      <sz val="9"/>
      <color indexed="8"/>
      <name val="Arial, Albany AMT, sans-serif"/>
      <family val="0"/>
    </font>
    <font>
      <sz val="10"/>
      <color indexed="8"/>
      <name val="Arial, Albany AMT, Helvetica"/>
      <family val="0"/>
    </font>
    <font>
      <b/>
      <sz val="10"/>
      <color indexed="8"/>
      <name val="Arial, Albany AMT, Helvetica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D6BE"/>
      </right>
      <top>
        <color indexed="63"/>
      </top>
      <bottom style="thin">
        <color rgb="FFCCD6BE"/>
      </bottom>
    </border>
    <border>
      <left>
        <color indexed="63"/>
      </left>
      <right style="thin">
        <color rgb="FFCCD6BE"/>
      </right>
      <top>
        <color indexed="63"/>
      </top>
      <bottom>
        <color indexed="63"/>
      </bottom>
    </border>
    <border>
      <left>
        <color indexed="63"/>
      </left>
      <right style="thin">
        <color rgb="FFCCD6BE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57" applyNumberFormat="1" applyFont="1" applyAlignment="1">
      <alignment/>
    </xf>
    <xf numFmtId="0" fontId="2" fillId="0" borderId="0" xfId="0" applyFont="1" applyAlignment="1">
      <alignment/>
    </xf>
    <xf numFmtId="10" fontId="3" fillId="0" borderId="0" xfId="57" applyNumberFormat="1" applyFont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0" fontId="4" fillId="3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right" wrapText="1"/>
      <protection/>
    </xf>
    <xf numFmtId="0" fontId="5" fillId="34" borderId="10" xfId="0" applyNumberFormat="1" applyFont="1" applyFill="1" applyBorder="1" applyAlignment="1" applyProtection="1">
      <alignment horizontal="left" wrapText="1"/>
      <protection/>
    </xf>
    <xf numFmtId="164" fontId="5" fillId="34" borderId="10" xfId="42" applyNumberFormat="1" applyFont="1" applyFill="1" applyBorder="1" applyAlignment="1" applyProtection="1">
      <alignment horizontal="right" wrapText="1"/>
      <protection/>
    </xf>
    <xf numFmtId="165" fontId="5" fillId="34" borderId="10" xfId="42" applyNumberFormat="1" applyFont="1" applyFill="1" applyBorder="1" applyAlignment="1" applyProtection="1">
      <alignment horizontal="right" wrapText="1"/>
      <protection/>
    </xf>
    <xf numFmtId="10" fontId="5" fillId="0" borderId="10" xfId="57" applyNumberFormat="1" applyFont="1" applyFill="1" applyBorder="1" applyAlignment="1" applyProtection="1">
      <alignment horizontal="right" wrapText="1"/>
      <protection/>
    </xf>
    <xf numFmtId="10" fontId="6" fillId="3" borderId="10" xfId="57" applyNumberFormat="1" applyFont="1" applyFill="1" applyBorder="1" applyAlignment="1" applyProtection="1">
      <alignment horizontal="right" wrapText="1"/>
      <protection/>
    </xf>
    <xf numFmtId="0" fontId="5" fillId="34" borderId="12" xfId="0" applyNumberFormat="1" applyFont="1" applyFill="1" applyBorder="1" applyAlignment="1" applyProtection="1">
      <alignment horizontal="right" wrapText="1"/>
      <protection/>
    </xf>
    <xf numFmtId="0" fontId="5" fillId="34" borderId="12" xfId="0" applyNumberFormat="1" applyFont="1" applyFill="1" applyBorder="1" applyAlignment="1" applyProtection="1">
      <alignment horizontal="left" wrapText="1"/>
      <protection/>
    </xf>
    <xf numFmtId="164" fontId="5" fillId="34" borderId="12" xfId="42" applyNumberFormat="1" applyFont="1" applyFill="1" applyBorder="1" applyAlignment="1" applyProtection="1">
      <alignment horizontal="right" wrapText="1"/>
      <protection/>
    </xf>
    <xf numFmtId="165" fontId="5" fillId="34" borderId="12" xfId="42" applyNumberFormat="1" applyFont="1" applyFill="1" applyBorder="1" applyAlignment="1" applyProtection="1">
      <alignment horizontal="right" wrapText="1"/>
      <protection/>
    </xf>
    <xf numFmtId="10" fontId="5" fillId="0" borderId="12" xfId="57" applyNumberFormat="1" applyFont="1" applyFill="1" applyBorder="1" applyAlignment="1" applyProtection="1">
      <alignment horizontal="right" wrapText="1"/>
      <protection/>
    </xf>
    <xf numFmtId="10" fontId="6" fillId="3" borderId="12" xfId="57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57" applyNumberFormat="1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Y%202016\Demographic%20Adjustments_FY2016__CY15Proj_20150715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emo Table (2"/>
      <sheetName val="Table1."/>
      <sheetName val="1.Weights "/>
      <sheetName val="2.Statewide AgeAdjGrowth"/>
      <sheetName val="4.HospitalSpecificGrowthModels"/>
      <sheetName val="5.Example"/>
      <sheetName val="5.PAU All Payer CY14"/>
      <sheetName val="6.claritasvsDeptp"/>
    </sheetNames>
    <sheetDataSet>
      <sheetData sheetId="4">
        <row r="2">
          <cell r="L2" t="str">
            <v>CY 2014 All-Payer Percent PAU</v>
          </cell>
          <cell r="M2" t="str">
            <v>2015 Age&amp; PAU Adjusted Growth</v>
          </cell>
          <cell r="O2" t="str">
            <v>FY 2016 Demographic Adjustment</v>
          </cell>
        </row>
        <row r="3">
          <cell r="K3">
            <v>0.018286</v>
          </cell>
          <cell r="L3">
            <v>0.11030436755338027</v>
          </cell>
        </row>
        <row r="4">
          <cell r="K4">
            <v>0.012915</v>
          </cell>
          <cell r="L4">
            <v>0.12293071450402895</v>
          </cell>
        </row>
        <row r="5">
          <cell r="K5">
            <v>0.022337</v>
          </cell>
          <cell r="L5">
            <v>0.18818030320738283</v>
          </cell>
        </row>
        <row r="6">
          <cell r="K6">
            <v>-2.5E-05</v>
          </cell>
          <cell r="L6">
            <v>0.2511199657301085</v>
          </cell>
        </row>
        <row r="7">
          <cell r="K7">
            <v>0.004628</v>
          </cell>
          <cell r="L7">
            <v>0</v>
          </cell>
        </row>
        <row r="8">
          <cell r="L8">
            <v>0.11183351016106478</v>
          </cell>
          <cell r="O8">
            <v>0.0052</v>
          </cell>
        </row>
        <row r="9">
          <cell r="L9">
            <v>0.167669578461561</v>
          </cell>
          <cell r="O9">
            <v>0.0051</v>
          </cell>
        </row>
        <row r="10">
          <cell r="K10">
            <v>0.025305</v>
          </cell>
          <cell r="L10">
            <v>0.18233246751116702</v>
          </cell>
        </row>
        <row r="11">
          <cell r="L11">
            <v>0.16804366831207165</v>
          </cell>
          <cell r="O11">
            <v>0.004</v>
          </cell>
        </row>
        <row r="12">
          <cell r="K12">
            <v>0.027299</v>
          </cell>
          <cell r="L12">
            <v>0.2036345477506393</v>
          </cell>
        </row>
        <row r="13">
          <cell r="L13">
            <v>0.2202126456036347</v>
          </cell>
          <cell r="O13">
            <v>0.0041</v>
          </cell>
        </row>
        <row r="14">
          <cell r="L14">
            <v>0.14519853106777078</v>
          </cell>
          <cell r="O14">
            <v>0.0041</v>
          </cell>
        </row>
        <row r="15">
          <cell r="K15">
            <v>0.009687</v>
          </cell>
          <cell r="L15">
            <v>0.18417362250654712</v>
          </cell>
        </row>
        <row r="16">
          <cell r="K16">
            <v>0.017085</v>
          </cell>
          <cell r="L16">
            <v>0.14066258285797686</v>
          </cell>
        </row>
        <row r="17">
          <cell r="K17">
            <v>0.021891</v>
          </cell>
          <cell r="L17">
            <v>0.1970844541210151</v>
          </cell>
        </row>
        <row r="18">
          <cell r="K18">
            <v>0.010773</v>
          </cell>
          <cell r="L18">
            <v>0.10106142624936448</v>
          </cell>
        </row>
        <row r="19">
          <cell r="L19">
            <v>0.10478390985750467</v>
          </cell>
          <cell r="O19">
            <v>0.0027</v>
          </cell>
        </row>
        <row r="20">
          <cell r="K20">
            <v>0.004849</v>
          </cell>
          <cell r="L20">
            <v>0</v>
          </cell>
        </row>
        <row r="21">
          <cell r="K21">
            <v>0.01053</v>
          </cell>
          <cell r="L21">
            <v>0.18038021887489117</v>
          </cell>
        </row>
        <row r="22">
          <cell r="K22">
            <v>0.007121</v>
          </cell>
          <cell r="L22">
            <v>0.1589404109902475</v>
          </cell>
        </row>
        <row r="23">
          <cell r="K23">
            <v>0.008994</v>
          </cell>
          <cell r="L23">
            <v>0.1932876209741635</v>
          </cell>
        </row>
        <row r="24">
          <cell r="K24">
            <v>0.011622</v>
          </cell>
          <cell r="L24">
            <v>0.14817792581363728</v>
          </cell>
        </row>
        <row r="25">
          <cell r="K25">
            <v>0.013705</v>
          </cell>
          <cell r="L25">
            <v>0</v>
          </cell>
          <cell r="M25">
            <v>0.013705</v>
          </cell>
        </row>
        <row r="26">
          <cell r="K26">
            <v>0.008129</v>
          </cell>
          <cell r="L26">
            <v>0.1436664508961357</v>
          </cell>
        </row>
        <row r="27">
          <cell r="K27">
            <v>0.020021</v>
          </cell>
          <cell r="L27">
            <v>0.15435223459649602</v>
          </cell>
        </row>
        <row r="28">
          <cell r="K28">
            <v>0.0084</v>
          </cell>
          <cell r="L28">
            <v>0.1008330038427111</v>
          </cell>
        </row>
        <row r="29">
          <cell r="K29">
            <v>0.015933</v>
          </cell>
          <cell r="L29">
            <v>0.1625762098227529</v>
          </cell>
        </row>
        <row r="30">
          <cell r="K30">
            <v>0.043928</v>
          </cell>
          <cell r="L30">
            <v>0</v>
          </cell>
        </row>
        <row r="31">
          <cell r="L31">
            <v>0.11714325915544926</v>
          </cell>
          <cell r="O31">
            <v>0</v>
          </cell>
        </row>
        <row r="32">
          <cell r="K32">
            <v>0.010482</v>
          </cell>
          <cell r="L32">
            <v>0.08664606334013292</v>
          </cell>
        </row>
        <row r="33">
          <cell r="L33">
            <v>0.15643529688943522</v>
          </cell>
          <cell r="O33">
            <v>0.0051</v>
          </cell>
        </row>
        <row r="34">
          <cell r="K34">
            <v>0.019484</v>
          </cell>
          <cell r="L34">
            <v>0.14704735754828016</v>
          </cell>
        </row>
        <row r="35">
          <cell r="K35">
            <v>0.014047</v>
          </cell>
          <cell r="L35">
            <v>0.19766836499119697</v>
          </cell>
        </row>
        <row r="36">
          <cell r="K36">
            <v>0.005097</v>
          </cell>
          <cell r="L36">
            <v>0.14331440642858692</v>
          </cell>
        </row>
        <row r="37">
          <cell r="K37">
            <v>0.012338</v>
          </cell>
          <cell r="L37">
            <v>0.15247025737191383</v>
          </cell>
        </row>
        <row r="38">
          <cell r="K38">
            <v>-0.002194</v>
          </cell>
          <cell r="L38">
            <v>0</v>
          </cell>
        </row>
        <row r="39">
          <cell r="K39">
            <v>0.011689</v>
          </cell>
          <cell r="L39">
            <v>0.07575551244533765</v>
          </cell>
        </row>
        <row r="40">
          <cell r="K40">
            <v>0.014348</v>
          </cell>
          <cell r="L40">
            <v>0.1259240189532369</v>
          </cell>
        </row>
        <row r="41">
          <cell r="K41">
            <v>0.009802</v>
          </cell>
          <cell r="L41">
            <v>0.11832019897946988</v>
          </cell>
        </row>
        <row r="42">
          <cell r="K42">
            <v>0.028321</v>
          </cell>
          <cell r="L42">
            <v>0.20762131923532895</v>
          </cell>
        </row>
        <row r="43">
          <cell r="K43">
            <v>0.011763</v>
          </cell>
          <cell r="L43">
            <v>0.17363775695991135</v>
          </cell>
        </row>
        <row r="44">
          <cell r="K44">
            <v>0.013855</v>
          </cell>
          <cell r="L44">
            <v>0.12748454480561217</v>
          </cell>
        </row>
        <row r="45">
          <cell r="K45">
            <v>0.02141</v>
          </cell>
          <cell r="L45">
            <v>0.14148437649311346</v>
          </cell>
        </row>
        <row r="46">
          <cell r="K46">
            <v>0.01486</v>
          </cell>
          <cell r="L46">
            <v>0.10833985580512293</v>
          </cell>
        </row>
        <row r="47">
          <cell r="K47">
            <v>0.004523</v>
          </cell>
          <cell r="L47">
            <v>0.18706924978432302</v>
          </cell>
        </row>
        <row r="48">
          <cell r="L48">
            <v>0.13185408994568462</v>
          </cell>
          <cell r="O48">
            <v>0.0059</v>
          </cell>
        </row>
        <row r="49">
          <cell r="K49">
            <v>0.012594</v>
          </cell>
          <cell r="L49">
            <v>0.14632487478692974</v>
          </cell>
        </row>
        <row r="50">
          <cell r="K50">
            <v>0.009929</v>
          </cell>
          <cell r="L50">
            <v>0.0997160398263239</v>
          </cell>
        </row>
        <row r="51">
          <cell r="K51">
            <v>0.015251</v>
          </cell>
          <cell r="L51">
            <v>0.13983457732025428</v>
          </cell>
        </row>
        <row r="52">
          <cell r="K52">
            <v>0.016655</v>
          </cell>
          <cell r="L52">
            <v>0.16473893543287046</v>
          </cell>
        </row>
        <row r="53">
          <cell r="L53">
            <v>0.12800673954414152</v>
          </cell>
          <cell r="O53">
            <v>0.0015</v>
          </cell>
        </row>
        <row r="55">
          <cell r="K55">
            <v>0.013813559148664556</v>
          </cell>
          <cell r="L55">
            <v>0.1364697564413249</v>
          </cell>
          <cell r="M55">
            <v>0.011830619399885509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43.57421875" style="0" customWidth="1"/>
    <col min="3" max="3" width="7.421875" style="0" customWidth="1"/>
    <col min="4" max="4" width="16.7109375" style="0" customWidth="1"/>
    <col min="5" max="8" width="14.28125" style="0" customWidth="1"/>
    <col min="9" max="9" width="16.7109375" style="0" customWidth="1"/>
  </cols>
  <sheetData>
    <row r="2" ht="17.25" customHeight="1">
      <c r="A2" s="24" t="s">
        <v>63</v>
      </c>
    </row>
    <row r="3" spans="2:9" ht="14.25">
      <c r="B3" s="1"/>
      <c r="I3" s="2"/>
    </row>
    <row r="4" spans="2:9" ht="14.25">
      <c r="B4" s="1"/>
      <c r="I4" s="4" t="s">
        <v>0</v>
      </c>
    </row>
    <row r="5" spans="1:9" ht="48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5" t="str">
        <f>'[1]4.HospitalSpecificGrowthModels'!L2</f>
        <v>CY 2014 All-Payer Percent PAU</v>
      </c>
      <c r="H5" s="5" t="str">
        <f>'[1]4.HospitalSpecificGrowthModels'!M2</f>
        <v>2015 Age&amp; PAU Adjusted Growth</v>
      </c>
      <c r="I5" s="7" t="str">
        <f>'[1]4.HospitalSpecificGrowthModels'!O2</f>
        <v>FY 2016 Demographic Adjustment</v>
      </c>
    </row>
    <row r="6" spans="1:9" ht="17.25" customHeight="1">
      <c r="A6" s="8">
        <v>210023</v>
      </c>
      <c r="B6" s="9" t="s">
        <v>7</v>
      </c>
      <c r="C6" s="9" t="s">
        <v>8</v>
      </c>
      <c r="D6" s="10">
        <v>543797173.47</v>
      </c>
      <c r="E6" s="11">
        <v>52746.33</v>
      </c>
      <c r="F6" s="12">
        <f>'[1]4.HospitalSpecificGrowthModels'!K3</f>
        <v>0.018286</v>
      </c>
      <c r="G6" s="12">
        <f>'[1]4.HospitalSpecificGrowthModels'!L3</f>
        <v>0.11030436755338027</v>
      </c>
      <c r="H6" s="12">
        <f>F6*(1-G6)</f>
        <v>0.01626897433491889</v>
      </c>
      <c r="I6" s="13">
        <f>H6*40.57%</f>
        <v>0.006600322887676593</v>
      </c>
    </row>
    <row r="7" spans="1:9" ht="17.25" customHeight="1">
      <c r="A7" s="8">
        <v>210061</v>
      </c>
      <c r="B7" s="9" t="s">
        <v>9</v>
      </c>
      <c r="C7" s="9" t="s">
        <v>8</v>
      </c>
      <c r="D7" s="10">
        <v>72714459.03</v>
      </c>
      <c r="E7" s="11">
        <v>7167.47</v>
      </c>
      <c r="F7" s="12">
        <f>'[1]4.HospitalSpecificGrowthModels'!K4</f>
        <v>0.012915</v>
      </c>
      <c r="G7" s="12">
        <f>'[1]4.HospitalSpecificGrowthModels'!L4</f>
        <v>0.12293071450402895</v>
      </c>
      <c r="H7" s="12">
        <f>F7*(1-G7)</f>
        <v>0.011327349822180467</v>
      </c>
      <c r="I7" s="13">
        <f>H7*40.57%</f>
        <v>0.004595505822858615</v>
      </c>
    </row>
    <row r="8" spans="1:9" ht="17.25" customHeight="1">
      <c r="A8" s="8">
        <v>210043</v>
      </c>
      <c r="B8" s="9" t="s">
        <v>10</v>
      </c>
      <c r="C8" s="9" t="s">
        <v>8</v>
      </c>
      <c r="D8" s="10">
        <v>390528654.96</v>
      </c>
      <c r="E8" s="11">
        <v>33845.75</v>
      </c>
      <c r="F8" s="12">
        <f>'[1]4.HospitalSpecificGrowthModels'!K5</f>
        <v>0.022337</v>
      </c>
      <c r="G8" s="12">
        <f>'[1]4.HospitalSpecificGrowthModels'!L5</f>
        <v>0.18818030320738283</v>
      </c>
      <c r="H8" s="12">
        <f>F8*(1-G8)</f>
        <v>0.01813361656725669</v>
      </c>
      <c r="I8" s="13">
        <f>H8*40.57%</f>
        <v>0.00735680824133604</v>
      </c>
    </row>
    <row r="9" spans="1:9" ht="17.25" customHeight="1">
      <c r="A9" s="8">
        <v>210013</v>
      </c>
      <c r="B9" s="9" t="s">
        <v>11</v>
      </c>
      <c r="C9" s="9" t="s">
        <v>8</v>
      </c>
      <c r="D9" s="10">
        <v>122169932.22</v>
      </c>
      <c r="E9" s="11">
        <v>6591.35</v>
      </c>
      <c r="F9" s="12">
        <f>'[1]4.HospitalSpecificGrowthModels'!K6</f>
        <v>-2.5E-05</v>
      </c>
      <c r="G9" s="12">
        <f>'[1]4.HospitalSpecificGrowthModels'!L6</f>
        <v>0.2511199657301085</v>
      </c>
      <c r="H9" s="12">
        <f>F9*(1-G9)</f>
        <v>-1.872200085674729E-05</v>
      </c>
      <c r="I9" s="13">
        <f>H9*40.57%</f>
        <v>-7.595515747582377E-06</v>
      </c>
    </row>
    <row r="10" spans="1:9" ht="17.25" customHeight="1">
      <c r="A10" s="8">
        <v>210333</v>
      </c>
      <c r="B10" s="9" t="s">
        <v>12</v>
      </c>
      <c r="C10" s="9" t="s">
        <v>8</v>
      </c>
      <c r="D10" s="10">
        <v>16836939.9</v>
      </c>
      <c r="E10" s="11">
        <v>1141.98</v>
      </c>
      <c r="F10" s="12">
        <f>'[1]4.HospitalSpecificGrowthModels'!K7</f>
        <v>0.004628</v>
      </c>
      <c r="G10" s="12">
        <f>'[1]4.HospitalSpecificGrowthModels'!L7</f>
        <v>0</v>
      </c>
      <c r="H10" s="12">
        <f>F10*(1-G10)</f>
        <v>0.004628</v>
      </c>
      <c r="I10" s="13">
        <f>H10*40.57%</f>
        <v>0.0018775796</v>
      </c>
    </row>
    <row r="11" spans="1:9" ht="17.25" customHeight="1">
      <c r="A11" s="8">
        <v>210039</v>
      </c>
      <c r="B11" s="9" t="s">
        <v>13</v>
      </c>
      <c r="C11" s="9" t="s">
        <v>14</v>
      </c>
      <c r="D11" s="10">
        <v>140183084.59</v>
      </c>
      <c r="E11" s="11">
        <v>10635.26</v>
      </c>
      <c r="F11" s="12"/>
      <c r="G11" s="12">
        <f>'[1]4.HospitalSpecificGrowthModels'!L8</f>
        <v>0.11183351016106478</v>
      </c>
      <c r="H11" s="12"/>
      <c r="I11" s="13">
        <f>'[1]4.HospitalSpecificGrowthModels'!O8</f>
        <v>0.0052</v>
      </c>
    </row>
    <row r="12" spans="1:9" ht="17.25" customHeight="1">
      <c r="A12" s="8">
        <v>210033</v>
      </c>
      <c r="B12" s="9" t="s">
        <v>15</v>
      </c>
      <c r="C12" s="9" t="s">
        <v>14</v>
      </c>
      <c r="D12" s="10">
        <v>240506672.16</v>
      </c>
      <c r="E12" s="11">
        <v>18196.48</v>
      </c>
      <c r="F12" s="12"/>
      <c r="G12" s="12">
        <f>'[1]4.HospitalSpecificGrowthModels'!L9</f>
        <v>0.167669578461561</v>
      </c>
      <c r="H12" s="12"/>
      <c r="I12" s="13">
        <f>'[1]4.HospitalSpecificGrowthModels'!O9</f>
        <v>0.0051</v>
      </c>
    </row>
    <row r="13" spans="1:9" ht="17.25" customHeight="1">
      <c r="A13" s="8">
        <v>210035</v>
      </c>
      <c r="B13" s="9" t="s">
        <v>16</v>
      </c>
      <c r="C13" s="9" t="s">
        <v>8</v>
      </c>
      <c r="D13" s="10">
        <v>135835941.15</v>
      </c>
      <c r="E13" s="11">
        <v>11922.61</v>
      </c>
      <c r="F13" s="12">
        <f>'[1]4.HospitalSpecificGrowthModels'!K10</f>
        <v>0.025305</v>
      </c>
      <c r="G13" s="12">
        <f>'[1]4.HospitalSpecificGrowthModels'!L10</f>
        <v>0.18233246751116702</v>
      </c>
      <c r="H13" s="12">
        <f>F13*(1-G13)</f>
        <v>0.02069107690962992</v>
      </c>
      <c r="I13" s="13">
        <f>H13*40.57%</f>
        <v>0.008394369902236859</v>
      </c>
    </row>
    <row r="14" spans="1:9" ht="17.25" customHeight="1">
      <c r="A14" s="8">
        <v>210030</v>
      </c>
      <c r="B14" s="9" t="s">
        <v>17</v>
      </c>
      <c r="C14" s="9" t="s">
        <v>14</v>
      </c>
      <c r="D14" s="10">
        <v>62284210.29</v>
      </c>
      <c r="E14" s="11">
        <v>3794.93</v>
      </c>
      <c r="F14" s="12"/>
      <c r="G14" s="12">
        <f>'[1]4.HospitalSpecificGrowthModels'!L11</f>
        <v>0.16804366831207165</v>
      </c>
      <c r="H14" s="12"/>
      <c r="I14" s="13">
        <f>'[1]4.HospitalSpecificGrowthModels'!O11</f>
        <v>0.004</v>
      </c>
    </row>
    <row r="15" spans="1:9" ht="17.25" customHeight="1">
      <c r="A15" s="8">
        <v>210051</v>
      </c>
      <c r="B15" s="9" t="s">
        <v>18</v>
      </c>
      <c r="C15" s="9" t="s">
        <v>8</v>
      </c>
      <c r="D15" s="10">
        <v>206204360.19</v>
      </c>
      <c r="E15" s="11">
        <v>15900.18</v>
      </c>
      <c r="F15" s="12">
        <f>'[1]4.HospitalSpecificGrowthModels'!K12</f>
        <v>0.027299</v>
      </c>
      <c r="G15" s="12">
        <f>'[1]4.HospitalSpecificGrowthModels'!L12</f>
        <v>0.2036345477506393</v>
      </c>
      <c r="H15" s="12">
        <f>F15*(1-G15)</f>
        <v>0.0217399804809553</v>
      </c>
      <c r="I15" s="13">
        <f>H15*40.57%</f>
        <v>0.008819910081123565</v>
      </c>
    </row>
    <row r="16" spans="1:9" ht="17.25" customHeight="1">
      <c r="A16" s="8">
        <v>210010</v>
      </c>
      <c r="B16" s="9" t="s">
        <v>19</v>
      </c>
      <c r="C16" s="9" t="s">
        <v>14</v>
      </c>
      <c r="D16" s="10">
        <v>59166800.77</v>
      </c>
      <c r="E16" s="11">
        <v>3560.11</v>
      </c>
      <c r="F16" s="12"/>
      <c r="G16" s="12">
        <f>'[1]4.HospitalSpecificGrowthModels'!L13</f>
        <v>0.2202126456036347</v>
      </c>
      <c r="H16" s="12"/>
      <c r="I16" s="13">
        <f>'[1]4.HospitalSpecificGrowthModels'!O13</f>
        <v>0.0041</v>
      </c>
    </row>
    <row r="17" spans="1:9" ht="17.25" customHeight="1">
      <c r="A17" s="8">
        <v>210037</v>
      </c>
      <c r="B17" s="9" t="s">
        <v>20</v>
      </c>
      <c r="C17" s="9" t="s">
        <v>14</v>
      </c>
      <c r="D17" s="10">
        <v>178352220.07</v>
      </c>
      <c r="E17" s="11">
        <v>13746.95</v>
      </c>
      <c r="F17" s="12"/>
      <c r="G17" s="12">
        <f>'[1]4.HospitalSpecificGrowthModels'!L14</f>
        <v>0.14519853106777078</v>
      </c>
      <c r="H17" s="12"/>
      <c r="I17" s="13">
        <f>'[1]4.HospitalSpecificGrowthModels'!O14</f>
        <v>0.0041</v>
      </c>
    </row>
    <row r="18" spans="1:9" ht="17.25" customHeight="1">
      <c r="A18" s="8">
        <v>210015</v>
      </c>
      <c r="B18" s="9" t="s">
        <v>21</v>
      </c>
      <c r="C18" s="9" t="s">
        <v>8</v>
      </c>
      <c r="D18" s="10">
        <v>475139236.03</v>
      </c>
      <c r="E18" s="11">
        <v>40266.44</v>
      </c>
      <c r="F18" s="12">
        <f>'[1]4.HospitalSpecificGrowthModels'!K15</f>
        <v>0.009687</v>
      </c>
      <c r="G18" s="12">
        <f>'[1]4.HospitalSpecificGrowthModels'!L15</f>
        <v>0.18417362250654712</v>
      </c>
      <c r="H18" s="12">
        <f>F18*(1-G18)</f>
        <v>0.007902910118779078</v>
      </c>
      <c r="I18" s="13">
        <f>H18*40.57%</f>
        <v>0.0032062106351886718</v>
      </c>
    </row>
    <row r="19" spans="1:9" ht="17.25" customHeight="1">
      <c r="A19" s="8">
        <v>210005</v>
      </c>
      <c r="B19" s="9" t="s">
        <v>22</v>
      </c>
      <c r="C19" s="9" t="s">
        <v>8</v>
      </c>
      <c r="D19" s="10">
        <v>322491747.74</v>
      </c>
      <c r="E19" s="11">
        <v>29019.27</v>
      </c>
      <c r="F19" s="12">
        <f>'[1]4.HospitalSpecificGrowthModels'!K16</f>
        <v>0.017085</v>
      </c>
      <c r="G19" s="12">
        <f>'[1]4.HospitalSpecificGrowthModels'!L16</f>
        <v>0.14066258285797686</v>
      </c>
      <c r="H19" s="12">
        <f>F19*(1-G19)</f>
        <v>0.014681779771871465</v>
      </c>
      <c r="I19" s="13">
        <f>H19*40.57%</f>
        <v>0.0059563980534482535</v>
      </c>
    </row>
    <row r="20" spans="1:9" ht="17.25" customHeight="1">
      <c r="A20" s="8">
        <v>210060</v>
      </c>
      <c r="B20" s="9" t="s">
        <v>23</v>
      </c>
      <c r="C20" s="9" t="s">
        <v>8</v>
      </c>
      <c r="D20" s="10">
        <v>42133474.52</v>
      </c>
      <c r="E20" s="11">
        <v>3532.26</v>
      </c>
      <c r="F20" s="12">
        <f>'[1]4.HospitalSpecificGrowthModels'!K17</f>
        <v>0.021891</v>
      </c>
      <c r="G20" s="12">
        <f>'[1]4.HospitalSpecificGrowthModels'!L17</f>
        <v>0.1970844541210151</v>
      </c>
      <c r="H20" s="12">
        <f>F20*(1-G20)</f>
        <v>0.01757662421483686</v>
      </c>
      <c r="I20" s="13">
        <f>H20*40.57%</f>
        <v>0.0071308364439593135</v>
      </c>
    </row>
    <row r="21" spans="1:9" ht="17.25" customHeight="1">
      <c r="A21" s="8">
        <v>210044</v>
      </c>
      <c r="B21" s="9" t="s">
        <v>24</v>
      </c>
      <c r="C21" s="9" t="s">
        <v>8</v>
      </c>
      <c r="D21" s="10">
        <v>410930520.55</v>
      </c>
      <c r="E21" s="11">
        <v>34873.14</v>
      </c>
      <c r="F21" s="12">
        <f>'[1]4.HospitalSpecificGrowthModels'!K18</f>
        <v>0.010773</v>
      </c>
      <c r="G21" s="12">
        <f>'[1]4.HospitalSpecificGrowthModels'!L18</f>
        <v>0.10106142624936448</v>
      </c>
      <c r="H21" s="12">
        <f>F21*(1-G21)</f>
        <v>0.009684265255015595</v>
      </c>
      <c r="I21" s="13">
        <f>H21*40.57%</f>
        <v>0.003928906413959827</v>
      </c>
    </row>
    <row r="22" spans="1:9" ht="17.25" customHeight="1">
      <c r="A22" s="8">
        <v>210017</v>
      </c>
      <c r="B22" s="9" t="s">
        <v>25</v>
      </c>
      <c r="C22" s="9" t="s">
        <v>14</v>
      </c>
      <c r="D22" s="10">
        <v>34822569.99</v>
      </c>
      <c r="E22" s="11">
        <v>3313.61</v>
      </c>
      <c r="F22" s="12"/>
      <c r="G22" s="12">
        <f>'[1]4.HospitalSpecificGrowthModels'!L19</f>
        <v>0.10478390985750467</v>
      </c>
      <c r="H22" s="12"/>
      <c r="I22" s="13">
        <f>'[1]4.HospitalSpecificGrowthModels'!O19</f>
        <v>0.0027</v>
      </c>
    </row>
    <row r="23" spans="1:9" ht="17.25" customHeight="1">
      <c r="A23" s="8">
        <v>210087</v>
      </c>
      <c r="B23" s="9" t="s">
        <v>26</v>
      </c>
      <c r="C23" s="9" t="s">
        <v>8</v>
      </c>
      <c r="D23" s="10">
        <v>13606021.14</v>
      </c>
      <c r="E23" s="11">
        <v>1271.71</v>
      </c>
      <c r="F23" s="12">
        <f>'[1]4.HospitalSpecificGrowthModels'!K20</f>
        <v>0.004849</v>
      </c>
      <c r="G23" s="12">
        <f>'[1]4.HospitalSpecificGrowthModels'!L20</f>
        <v>0</v>
      </c>
      <c r="H23" s="12">
        <f>F23*(1-G23)</f>
        <v>0.004849</v>
      </c>
      <c r="I23" s="13">
        <f>H23*40.57%</f>
        <v>0.0019672393</v>
      </c>
    </row>
    <row r="24" spans="1:9" ht="17.25" customHeight="1">
      <c r="A24" s="8">
        <v>210056</v>
      </c>
      <c r="B24" s="9" t="s">
        <v>27</v>
      </c>
      <c r="C24" s="9" t="s">
        <v>8</v>
      </c>
      <c r="D24" s="10">
        <v>297433385.13</v>
      </c>
      <c r="E24" s="11">
        <v>23665.32</v>
      </c>
      <c r="F24" s="12">
        <f>'[1]4.HospitalSpecificGrowthModels'!K21</f>
        <v>0.01053</v>
      </c>
      <c r="G24" s="12">
        <f>'[1]4.HospitalSpecificGrowthModels'!L21</f>
        <v>0.18038021887489117</v>
      </c>
      <c r="H24" s="12">
        <f>F24*(1-G24)</f>
        <v>0.008630596295247395</v>
      </c>
      <c r="I24" s="13">
        <f>H24*40.57%</f>
        <v>0.003501432916981868</v>
      </c>
    </row>
    <row r="25" spans="1:9" ht="17.25" customHeight="1">
      <c r="A25" s="8">
        <v>210034</v>
      </c>
      <c r="B25" s="9" t="s">
        <v>28</v>
      </c>
      <c r="C25" s="9" t="s">
        <v>8</v>
      </c>
      <c r="D25" s="10">
        <v>204541922.74</v>
      </c>
      <c r="E25" s="11">
        <v>14446.21</v>
      </c>
      <c r="F25" s="12">
        <f>'[1]4.HospitalSpecificGrowthModels'!K22</f>
        <v>0.007121</v>
      </c>
      <c r="G25" s="12">
        <f>'[1]4.HospitalSpecificGrowthModels'!L22</f>
        <v>0.1589404109902475</v>
      </c>
      <c r="H25" s="12">
        <f>F25*(1-G25)</f>
        <v>0.005989185333338447</v>
      </c>
      <c r="I25" s="13">
        <f>H25*40.57%</f>
        <v>0.002429812489735408</v>
      </c>
    </row>
    <row r="26" spans="1:9" ht="17.25" customHeight="1">
      <c r="A26" s="8">
        <v>210006</v>
      </c>
      <c r="B26" s="9" t="s">
        <v>29</v>
      </c>
      <c r="C26" s="9" t="s">
        <v>8</v>
      </c>
      <c r="D26" s="10">
        <v>100908314.76</v>
      </c>
      <c r="E26" s="11">
        <v>7911.55</v>
      </c>
      <c r="F26" s="12">
        <f>'[1]4.HospitalSpecificGrowthModels'!K23</f>
        <v>0.008994</v>
      </c>
      <c r="G26" s="12">
        <f>'[1]4.HospitalSpecificGrowthModels'!L23</f>
        <v>0.1932876209741635</v>
      </c>
      <c r="H26" s="12">
        <f>F26*(1-G26)</f>
        <v>0.007255571136958373</v>
      </c>
      <c r="I26" s="13">
        <f>H26*40.57%</f>
        <v>0.0029435852102640122</v>
      </c>
    </row>
    <row r="27" spans="1:9" ht="17.25" customHeight="1">
      <c r="A27" s="8">
        <v>210004</v>
      </c>
      <c r="B27" s="9" t="s">
        <v>30</v>
      </c>
      <c r="C27" s="9" t="s">
        <v>8</v>
      </c>
      <c r="D27" s="10">
        <v>427863835.57</v>
      </c>
      <c r="E27" s="11">
        <v>38337.05</v>
      </c>
      <c r="F27" s="12">
        <f>'[1]4.HospitalSpecificGrowthModels'!K24</f>
        <v>0.011622</v>
      </c>
      <c r="G27" s="12">
        <f>'[1]4.HospitalSpecificGrowthModels'!L24</f>
        <v>0.14817792581363728</v>
      </c>
      <c r="H27" s="12">
        <f>F27*(1-G27)</f>
        <v>0.009899876146193908</v>
      </c>
      <c r="I27" s="13">
        <f>H27*40.57%</f>
        <v>0.004016379752510868</v>
      </c>
    </row>
    <row r="28" spans="1:9" ht="17.25" customHeight="1">
      <c r="A28" s="8">
        <v>210065</v>
      </c>
      <c r="B28" s="9" t="s">
        <v>31</v>
      </c>
      <c r="C28" s="9" t="s">
        <v>32</v>
      </c>
      <c r="D28" s="10">
        <v>10615784.62</v>
      </c>
      <c r="E28" s="11">
        <v>921.43</v>
      </c>
      <c r="F28" s="12">
        <f>'[1]4.HospitalSpecificGrowthModels'!K25</f>
        <v>0.013705</v>
      </c>
      <c r="G28" s="12">
        <f>'[1]4.HospitalSpecificGrowthModels'!L25</f>
        <v>0</v>
      </c>
      <c r="H28" s="12">
        <f>'[1]4.HospitalSpecificGrowthModels'!M25</f>
        <v>0.013705</v>
      </c>
      <c r="I28" s="13">
        <v>0</v>
      </c>
    </row>
    <row r="29" spans="1:9" ht="17.25" customHeight="1">
      <c r="A29" s="8">
        <v>210029</v>
      </c>
      <c r="B29" s="9" t="s">
        <v>33</v>
      </c>
      <c r="C29" s="9" t="s">
        <v>8</v>
      </c>
      <c r="D29" s="10">
        <v>511994860.12</v>
      </c>
      <c r="E29" s="11">
        <v>38485.23</v>
      </c>
      <c r="F29" s="12">
        <f>'[1]4.HospitalSpecificGrowthModels'!K26</f>
        <v>0.008129</v>
      </c>
      <c r="G29" s="12">
        <f>'[1]4.HospitalSpecificGrowthModels'!L26</f>
        <v>0.1436664508961357</v>
      </c>
      <c r="H29" s="12">
        <f>F29*(1-G29)</f>
        <v>0.006961135420665314</v>
      </c>
      <c r="I29" s="13">
        <f>H29*40.57%</f>
        <v>0.0028241326401639176</v>
      </c>
    </row>
    <row r="30" spans="1:9" ht="17.25" customHeight="1">
      <c r="A30" s="8">
        <v>210048</v>
      </c>
      <c r="B30" s="9" t="s">
        <v>34</v>
      </c>
      <c r="C30" s="9" t="s">
        <v>8</v>
      </c>
      <c r="D30" s="10">
        <v>275364088.62</v>
      </c>
      <c r="E30" s="11">
        <v>25194.35</v>
      </c>
      <c r="F30" s="12">
        <f>'[1]4.HospitalSpecificGrowthModels'!K27</f>
        <v>0.020021</v>
      </c>
      <c r="G30" s="12">
        <f>'[1]4.HospitalSpecificGrowthModels'!L27</f>
        <v>0.15435223459649602</v>
      </c>
      <c r="H30" s="12">
        <f>F30*(1-G30)</f>
        <v>0.016930713911143553</v>
      </c>
      <c r="I30" s="13">
        <f>H30*40.57%</f>
        <v>0.006868790633750939</v>
      </c>
    </row>
    <row r="31" spans="1:9" ht="17.25" customHeight="1">
      <c r="A31" s="8">
        <v>210009</v>
      </c>
      <c r="B31" s="9" t="s">
        <v>35</v>
      </c>
      <c r="C31" s="9" t="s">
        <v>8</v>
      </c>
      <c r="D31" s="10">
        <v>1615165148.19</v>
      </c>
      <c r="E31" s="11">
        <v>98282.68</v>
      </c>
      <c r="F31" s="12">
        <f>'[1]4.HospitalSpecificGrowthModels'!K28</f>
        <v>0.0084</v>
      </c>
      <c r="G31" s="12">
        <f>'[1]4.HospitalSpecificGrowthModels'!L28</f>
        <v>0.1008330038427111</v>
      </c>
      <c r="H31" s="12">
        <f>F31*(1-G31)</f>
        <v>0.0075530027677212265</v>
      </c>
      <c r="I31" s="13">
        <f>H31*40.57%</f>
        <v>0.0030642532228645014</v>
      </c>
    </row>
    <row r="32" spans="1:9" ht="17.25" customHeight="1">
      <c r="A32" s="8">
        <v>210055</v>
      </c>
      <c r="B32" s="9" t="s">
        <v>36</v>
      </c>
      <c r="C32" s="9" t="s">
        <v>8</v>
      </c>
      <c r="D32" s="10">
        <v>94173892.74</v>
      </c>
      <c r="E32" s="11">
        <v>7571.86</v>
      </c>
      <c r="F32" s="12">
        <f>'[1]4.HospitalSpecificGrowthModels'!K29</f>
        <v>0.015933</v>
      </c>
      <c r="G32" s="12">
        <f>'[1]4.HospitalSpecificGrowthModels'!L29</f>
        <v>0.1625762098227529</v>
      </c>
      <c r="H32" s="12">
        <f>F32*(1-G32)</f>
        <v>0.013342673248894078</v>
      </c>
      <c r="I32" s="13">
        <f>H32*40.57%</f>
        <v>0.005413122537076327</v>
      </c>
    </row>
    <row r="33" spans="1:9" ht="17.25" customHeight="1">
      <c r="A33" s="8">
        <v>210064</v>
      </c>
      <c r="B33" s="9" t="s">
        <v>37</v>
      </c>
      <c r="C33" s="9" t="s">
        <v>8</v>
      </c>
      <c r="D33" s="10">
        <v>1714493.3</v>
      </c>
      <c r="E33" s="11">
        <v>17.01</v>
      </c>
      <c r="F33" s="12">
        <f>'[1]4.HospitalSpecificGrowthModels'!K30</f>
        <v>0.043928</v>
      </c>
      <c r="G33" s="12">
        <f>'[1]4.HospitalSpecificGrowthModels'!L30</f>
        <v>0</v>
      </c>
      <c r="H33" s="12">
        <f>F33*(1-G33)</f>
        <v>0.043928</v>
      </c>
      <c r="I33" s="13">
        <f>H33*40.57%</f>
        <v>0.0178215896</v>
      </c>
    </row>
    <row r="34" spans="1:9" ht="17.25" customHeight="1">
      <c r="A34" s="8">
        <v>210045</v>
      </c>
      <c r="B34" s="9" t="s">
        <v>38</v>
      </c>
      <c r="C34" s="9" t="s">
        <v>14</v>
      </c>
      <c r="D34" s="10">
        <v>14571982.85</v>
      </c>
      <c r="E34" s="11">
        <v>964.83</v>
      </c>
      <c r="F34" s="12"/>
      <c r="G34" s="12">
        <f>'[1]4.HospitalSpecificGrowthModels'!L31</f>
        <v>0.11714325915544926</v>
      </c>
      <c r="H34" s="12"/>
      <c r="I34" s="13">
        <f>'[1]4.HospitalSpecificGrowthModels'!O31</f>
        <v>0</v>
      </c>
    </row>
    <row r="35" spans="1:9" ht="17.25" customHeight="1">
      <c r="A35" s="8">
        <v>210008</v>
      </c>
      <c r="B35" s="9" t="s">
        <v>39</v>
      </c>
      <c r="C35" s="9" t="s">
        <v>8</v>
      </c>
      <c r="D35" s="10">
        <v>456836084.63</v>
      </c>
      <c r="E35" s="11">
        <v>37779.27</v>
      </c>
      <c r="F35" s="12">
        <f>'[1]4.HospitalSpecificGrowthModels'!K32</f>
        <v>0.010482</v>
      </c>
      <c r="G35" s="12">
        <f>'[1]4.HospitalSpecificGrowthModels'!L32</f>
        <v>0.08664606334013292</v>
      </c>
      <c r="H35" s="12">
        <f>F35*(1-G35)</f>
        <v>0.009573775964068727</v>
      </c>
      <c r="I35" s="13">
        <f>H35*40.57%</f>
        <v>0.0038840809086226826</v>
      </c>
    </row>
    <row r="36" spans="1:9" ht="17.25" customHeight="1">
      <c r="A36" s="8">
        <v>210001</v>
      </c>
      <c r="B36" s="9" t="s">
        <v>40</v>
      </c>
      <c r="C36" s="9" t="s">
        <v>14</v>
      </c>
      <c r="D36" s="10">
        <v>251887059.75</v>
      </c>
      <c r="E36" s="11">
        <v>21768.5</v>
      </c>
      <c r="F36" s="12"/>
      <c r="G36" s="12">
        <f>'[1]4.HospitalSpecificGrowthModels'!L33</f>
        <v>0.15643529688943522</v>
      </c>
      <c r="H36" s="12"/>
      <c r="I36" s="13">
        <f>'[1]4.HospitalSpecificGrowthModels'!O33</f>
        <v>0.0051</v>
      </c>
    </row>
    <row r="37" spans="1:9" ht="17.25" customHeight="1">
      <c r="A37" s="8">
        <v>210018</v>
      </c>
      <c r="B37" s="9" t="s">
        <v>41</v>
      </c>
      <c r="C37" s="9" t="s">
        <v>8</v>
      </c>
      <c r="D37" s="10">
        <v>165628911.59</v>
      </c>
      <c r="E37" s="11">
        <v>14226.25</v>
      </c>
      <c r="F37" s="12">
        <f>'[1]4.HospitalSpecificGrowthModels'!K34</f>
        <v>0.019484</v>
      </c>
      <c r="G37" s="12">
        <f>'[1]4.HospitalSpecificGrowthModels'!L34</f>
        <v>0.14704735754828016</v>
      </c>
      <c r="H37" s="12">
        <f aca="true" t="shared" si="0" ref="H37:H50">F37*(1-G37)</f>
        <v>0.01661892928552931</v>
      </c>
      <c r="I37" s="13">
        <f aca="true" t="shared" si="1" ref="I37:I50">H37*40.57%</f>
        <v>0.006742299611139241</v>
      </c>
    </row>
    <row r="38" spans="1:9" ht="17.25" customHeight="1">
      <c r="A38" s="8">
        <v>210040</v>
      </c>
      <c r="B38" s="9" t="s">
        <v>42</v>
      </c>
      <c r="C38" s="9" t="s">
        <v>8</v>
      </c>
      <c r="D38" s="10">
        <v>241946458.95</v>
      </c>
      <c r="E38" s="11">
        <v>18309</v>
      </c>
      <c r="F38" s="12">
        <f>'[1]4.HospitalSpecificGrowthModels'!K35</f>
        <v>0.014047</v>
      </c>
      <c r="G38" s="12">
        <f>'[1]4.HospitalSpecificGrowthModels'!L35</f>
        <v>0.19766836499119697</v>
      </c>
      <c r="H38" s="12">
        <f t="shared" si="0"/>
        <v>0.011270352476968656</v>
      </c>
      <c r="I38" s="13">
        <f t="shared" si="1"/>
        <v>0.004572381999906184</v>
      </c>
    </row>
    <row r="39" spans="1:9" ht="17.25" customHeight="1">
      <c r="A39" s="8">
        <v>210019</v>
      </c>
      <c r="B39" s="9" t="s">
        <v>43</v>
      </c>
      <c r="C39" s="9" t="s">
        <v>8</v>
      </c>
      <c r="D39" s="10">
        <v>327643408.1</v>
      </c>
      <c r="E39" s="11">
        <v>28542.71</v>
      </c>
      <c r="F39" s="12">
        <f>'[1]4.HospitalSpecificGrowthModels'!K36</f>
        <v>0.005097</v>
      </c>
      <c r="G39" s="12">
        <f>'[1]4.HospitalSpecificGrowthModels'!L36</f>
        <v>0.14331440642858692</v>
      </c>
      <c r="H39" s="12">
        <f t="shared" si="0"/>
        <v>0.004366526470433492</v>
      </c>
      <c r="I39" s="13">
        <f t="shared" si="1"/>
        <v>0.0017714997890548678</v>
      </c>
    </row>
    <row r="40" spans="1:9" ht="17.25" customHeight="1">
      <c r="A40" s="8">
        <v>210003</v>
      </c>
      <c r="B40" s="9" t="s">
        <v>44</v>
      </c>
      <c r="C40" s="9" t="s">
        <v>8</v>
      </c>
      <c r="D40" s="10">
        <v>233755765.75</v>
      </c>
      <c r="E40" s="11">
        <v>15468.88</v>
      </c>
      <c r="F40" s="12">
        <f>'[1]4.HospitalSpecificGrowthModels'!K37</f>
        <v>0.012338</v>
      </c>
      <c r="G40" s="12">
        <f>'[1]4.HospitalSpecificGrowthModels'!L37</f>
        <v>0.15247025737191383</v>
      </c>
      <c r="H40" s="12">
        <f t="shared" si="0"/>
        <v>0.010456821964545327</v>
      </c>
      <c r="I40" s="13">
        <f t="shared" si="1"/>
        <v>0.004242332671016039</v>
      </c>
    </row>
    <row r="41" spans="1:9" ht="17.25" customHeight="1">
      <c r="A41" s="8">
        <v>210088</v>
      </c>
      <c r="B41" s="9" t="s">
        <v>45</v>
      </c>
      <c r="C41" s="9" t="s">
        <v>8</v>
      </c>
      <c r="D41" s="10">
        <v>4679081.44</v>
      </c>
      <c r="E41" s="11">
        <v>555.77</v>
      </c>
      <c r="F41" s="12">
        <f>'[1]4.HospitalSpecificGrowthModels'!K38</f>
        <v>-0.002194</v>
      </c>
      <c r="G41" s="12">
        <f>'[1]4.HospitalSpecificGrowthModels'!L38</f>
        <v>0</v>
      </c>
      <c r="H41" s="12">
        <f t="shared" si="0"/>
        <v>-0.002194</v>
      </c>
      <c r="I41" s="13">
        <v>0</v>
      </c>
    </row>
    <row r="42" spans="1:9" ht="17.25" customHeight="1">
      <c r="A42" s="8">
        <v>210058</v>
      </c>
      <c r="B42" s="9" t="s">
        <v>46</v>
      </c>
      <c r="C42" s="9" t="s">
        <v>8</v>
      </c>
      <c r="D42" s="10">
        <v>92380302.07</v>
      </c>
      <c r="E42" s="11">
        <v>6852.21</v>
      </c>
      <c r="F42" s="12">
        <f>'[1]4.HospitalSpecificGrowthModels'!K39</f>
        <v>0.011689</v>
      </c>
      <c r="G42" s="12">
        <f>'[1]4.HospitalSpecificGrowthModels'!L39</f>
        <v>0.07575551244533765</v>
      </c>
      <c r="H42" s="12">
        <f t="shared" si="0"/>
        <v>0.010803493815026448</v>
      </c>
      <c r="I42" s="13">
        <f t="shared" si="1"/>
        <v>0.00438297744075623</v>
      </c>
    </row>
    <row r="43" spans="1:9" ht="17.25" customHeight="1">
      <c r="A43" s="8">
        <v>210057</v>
      </c>
      <c r="B43" s="9" t="s">
        <v>47</v>
      </c>
      <c r="C43" s="9" t="s">
        <v>8</v>
      </c>
      <c r="D43" s="10">
        <v>367696002.71</v>
      </c>
      <c r="E43" s="11">
        <v>31045.81</v>
      </c>
      <c r="F43" s="12">
        <f>'[1]4.HospitalSpecificGrowthModels'!K40</f>
        <v>0.014348</v>
      </c>
      <c r="G43" s="12">
        <f>'[1]4.HospitalSpecificGrowthModels'!L40</f>
        <v>0.1259240189532369</v>
      </c>
      <c r="H43" s="12">
        <f t="shared" si="0"/>
        <v>0.012541242176058957</v>
      </c>
      <c r="I43" s="13">
        <f t="shared" si="1"/>
        <v>0.0050879819508271185</v>
      </c>
    </row>
    <row r="44" spans="1:9" ht="17.25" customHeight="1">
      <c r="A44" s="8">
        <v>210012</v>
      </c>
      <c r="B44" s="9" t="s">
        <v>48</v>
      </c>
      <c r="C44" s="9" t="s">
        <v>8</v>
      </c>
      <c r="D44" s="10">
        <v>668535009.53</v>
      </c>
      <c r="E44" s="11">
        <v>46513.57</v>
      </c>
      <c r="F44" s="12">
        <f>'[1]4.HospitalSpecificGrowthModels'!K41</f>
        <v>0.009802</v>
      </c>
      <c r="G44" s="12">
        <f>'[1]4.HospitalSpecificGrowthModels'!L41</f>
        <v>0.11832019897946988</v>
      </c>
      <c r="H44" s="12">
        <f t="shared" si="0"/>
        <v>0.008642225409603237</v>
      </c>
      <c r="I44" s="13">
        <f t="shared" si="1"/>
        <v>0.003506150848676033</v>
      </c>
    </row>
    <row r="45" spans="1:9" ht="17.25" customHeight="1">
      <c r="A45" s="8">
        <v>210062</v>
      </c>
      <c r="B45" s="9" t="s">
        <v>49</v>
      </c>
      <c r="C45" s="9" t="s">
        <v>8</v>
      </c>
      <c r="D45" s="10">
        <v>241859798.73</v>
      </c>
      <c r="E45" s="11">
        <v>17324.96</v>
      </c>
      <c r="F45" s="12">
        <f>'[1]4.HospitalSpecificGrowthModels'!K42</f>
        <v>0.028321</v>
      </c>
      <c r="G45" s="12">
        <f>'[1]4.HospitalSpecificGrowthModels'!L42</f>
        <v>0.20762131923532895</v>
      </c>
      <c r="H45" s="12">
        <f t="shared" si="0"/>
        <v>0.02244095661793625</v>
      </c>
      <c r="I45" s="13">
        <f t="shared" si="1"/>
        <v>0.009104296099896736</v>
      </c>
    </row>
    <row r="46" spans="1:9" ht="17.25" customHeight="1">
      <c r="A46" s="8">
        <v>210011</v>
      </c>
      <c r="B46" s="9" t="s">
        <v>50</v>
      </c>
      <c r="C46" s="9" t="s">
        <v>8</v>
      </c>
      <c r="D46" s="10">
        <v>404364463.69</v>
      </c>
      <c r="E46" s="11">
        <v>33081.08</v>
      </c>
      <c r="F46" s="12">
        <f>'[1]4.HospitalSpecificGrowthModels'!K43</f>
        <v>0.011763</v>
      </c>
      <c r="G46" s="12">
        <f>'[1]4.HospitalSpecificGrowthModels'!L43</f>
        <v>0.17363775695991135</v>
      </c>
      <c r="H46" s="12">
        <f t="shared" si="0"/>
        <v>0.009720499064880561</v>
      </c>
      <c r="I46" s="13">
        <f t="shared" si="1"/>
        <v>0.003943606470622044</v>
      </c>
    </row>
    <row r="47" spans="1:9" ht="17.25" customHeight="1">
      <c r="A47" s="8">
        <v>210028</v>
      </c>
      <c r="B47" s="9" t="s">
        <v>51</v>
      </c>
      <c r="C47" s="9" t="s">
        <v>8</v>
      </c>
      <c r="D47" s="10">
        <v>156806479.04</v>
      </c>
      <c r="E47" s="11">
        <v>14455.41</v>
      </c>
      <c r="F47" s="12">
        <f>'[1]4.HospitalSpecificGrowthModels'!K44</f>
        <v>0.013855</v>
      </c>
      <c r="G47" s="12">
        <f>'[1]4.HospitalSpecificGrowthModels'!L44</f>
        <v>0.12748454480561217</v>
      </c>
      <c r="H47" s="12">
        <f t="shared" si="0"/>
        <v>0.012088701631718244</v>
      </c>
      <c r="I47" s="13">
        <f t="shared" si="1"/>
        <v>0.004904386251988092</v>
      </c>
    </row>
    <row r="48" spans="1:9" ht="17.25" customHeight="1">
      <c r="A48" s="8">
        <v>210022</v>
      </c>
      <c r="B48" s="9" t="s">
        <v>52</v>
      </c>
      <c r="C48" s="9" t="s">
        <v>8</v>
      </c>
      <c r="D48" s="10">
        <v>256689920.64</v>
      </c>
      <c r="E48" s="11">
        <v>22941.26</v>
      </c>
      <c r="F48" s="12">
        <f>'[1]4.HospitalSpecificGrowthModels'!K45</f>
        <v>0.02141</v>
      </c>
      <c r="G48" s="12">
        <f>'[1]4.HospitalSpecificGrowthModels'!L45</f>
        <v>0.14148437649311346</v>
      </c>
      <c r="H48" s="12">
        <f t="shared" si="0"/>
        <v>0.018380819499282438</v>
      </c>
      <c r="I48" s="13">
        <f t="shared" si="1"/>
        <v>0.007457098470858885</v>
      </c>
    </row>
    <row r="49" spans="1:9" ht="17.25" customHeight="1">
      <c r="A49" s="8">
        <v>210063</v>
      </c>
      <c r="B49" s="9" t="s">
        <v>53</v>
      </c>
      <c r="C49" s="9" t="s">
        <v>8</v>
      </c>
      <c r="D49" s="10">
        <v>337770759.06</v>
      </c>
      <c r="E49" s="11">
        <v>33513.32</v>
      </c>
      <c r="F49" s="12">
        <f>'[1]4.HospitalSpecificGrowthModels'!K46</f>
        <v>0.01486</v>
      </c>
      <c r="G49" s="12">
        <f>'[1]4.HospitalSpecificGrowthModels'!L46</f>
        <v>0.10833985580512293</v>
      </c>
      <c r="H49" s="12">
        <f t="shared" si="0"/>
        <v>0.013250069742735873</v>
      </c>
      <c r="I49" s="13">
        <f t="shared" si="1"/>
        <v>0.0053755532946279435</v>
      </c>
    </row>
    <row r="50" spans="1:9" ht="17.25" customHeight="1">
      <c r="A50" s="8">
        <v>210038</v>
      </c>
      <c r="B50" s="9" t="s">
        <v>54</v>
      </c>
      <c r="C50" s="9" t="s">
        <v>8</v>
      </c>
      <c r="D50" s="10">
        <v>190215882.67</v>
      </c>
      <c r="E50" s="11">
        <v>11555.47</v>
      </c>
      <c r="F50" s="12">
        <f>'[1]4.HospitalSpecificGrowthModels'!K47</f>
        <v>0.004523</v>
      </c>
      <c r="G50" s="12">
        <f>'[1]4.HospitalSpecificGrowthModels'!L47</f>
        <v>0.18706924978432302</v>
      </c>
      <c r="H50" s="12">
        <f t="shared" si="0"/>
        <v>0.003676885783225507</v>
      </c>
      <c r="I50" s="13">
        <f t="shared" si="1"/>
        <v>0.0014917125622545882</v>
      </c>
    </row>
    <row r="51" spans="1:9" ht="17.25" customHeight="1">
      <c r="A51" s="8">
        <v>210032</v>
      </c>
      <c r="B51" s="9" t="s">
        <v>55</v>
      </c>
      <c r="C51" s="9" t="s">
        <v>14</v>
      </c>
      <c r="D51" s="10">
        <v>143582954.13</v>
      </c>
      <c r="E51" s="11">
        <v>9519.87</v>
      </c>
      <c r="F51" s="12"/>
      <c r="G51" s="12">
        <f>'[1]4.HospitalSpecificGrowthModels'!L48</f>
        <v>0.13185408994568462</v>
      </c>
      <c r="H51" s="12"/>
      <c r="I51" s="13">
        <f>'[1]4.HospitalSpecificGrowthModels'!O48</f>
        <v>0.0059</v>
      </c>
    </row>
    <row r="52" spans="1:9" ht="17.25" customHeight="1">
      <c r="A52" s="8">
        <v>210024</v>
      </c>
      <c r="B52" s="9" t="s">
        <v>56</v>
      </c>
      <c r="C52" s="9" t="s">
        <v>8</v>
      </c>
      <c r="D52" s="10">
        <v>402323651.13</v>
      </c>
      <c r="E52" s="11">
        <v>30915.46</v>
      </c>
      <c r="F52" s="12">
        <f>'[1]4.HospitalSpecificGrowthModels'!K49</f>
        <v>0.012594</v>
      </c>
      <c r="G52" s="12">
        <f>'[1]4.HospitalSpecificGrowthModels'!L49</f>
        <v>0.14632487478692974</v>
      </c>
      <c r="H52" s="12">
        <f>F52*(1-G52)</f>
        <v>0.010751184526933407</v>
      </c>
      <c r="I52" s="13">
        <f>H52*40.57%</f>
        <v>0.004361755562576884</v>
      </c>
    </row>
    <row r="53" spans="1:9" ht="17.25" customHeight="1">
      <c r="A53" s="8">
        <v>210002</v>
      </c>
      <c r="B53" s="9" t="s">
        <v>57</v>
      </c>
      <c r="C53" s="9" t="s">
        <v>8</v>
      </c>
      <c r="D53" s="10">
        <v>1361499881.71</v>
      </c>
      <c r="E53" s="11">
        <v>73051.13</v>
      </c>
      <c r="F53" s="12">
        <f>'[1]4.HospitalSpecificGrowthModels'!K50</f>
        <v>0.009929</v>
      </c>
      <c r="G53" s="12">
        <f>'[1]4.HospitalSpecificGrowthModels'!L50</f>
        <v>0.0997160398263239</v>
      </c>
      <c r="H53" s="12">
        <f>F53*(1-G53)</f>
        <v>0.00893891944056443</v>
      </c>
      <c r="I53" s="13">
        <f>H53*40.57%</f>
        <v>0.0036265196170369896</v>
      </c>
    </row>
    <row r="54" spans="1:9" ht="17.25" customHeight="1">
      <c r="A54" s="8">
        <v>210049</v>
      </c>
      <c r="B54" s="9" t="s">
        <v>58</v>
      </c>
      <c r="C54" s="9" t="s">
        <v>8</v>
      </c>
      <c r="D54" s="10">
        <v>303080313.16</v>
      </c>
      <c r="E54" s="11">
        <v>25847.22</v>
      </c>
      <c r="F54" s="12">
        <f>'[1]4.HospitalSpecificGrowthModels'!K51</f>
        <v>0.015251</v>
      </c>
      <c r="G54" s="12">
        <f>'[1]4.HospitalSpecificGrowthModels'!L51</f>
        <v>0.13983457732025428</v>
      </c>
      <c r="H54" s="12">
        <f>F54*(1-G54)</f>
        <v>0.013118382861288802</v>
      </c>
      <c r="I54" s="13">
        <f>H54*40.57%</f>
        <v>0.005322127926824867</v>
      </c>
    </row>
    <row r="55" spans="1:9" ht="17.25" customHeight="1">
      <c r="A55" s="8">
        <v>210016</v>
      </c>
      <c r="B55" s="9" t="s">
        <v>59</v>
      </c>
      <c r="C55" s="9" t="s">
        <v>8</v>
      </c>
      <c r="D55" s="10">
        <v>235772379.92</v>
      </c>
      <c r="E55" s="11">
        <v>16860.18</v>
      </c>
      <c r="F55" s="12">
        <f>'[1]4.HospitalSpecificGrowthModels'!K52</f>
        <v>0.016655</v>
      </c>
      <c r="G55" s="12">
        <f>'[1]4.HospitalSpecificGrowthModels'!L52</f>
        <v>0.16473893543287046</v>
      </c>
      <c r="H55" s="12">
        <f>F55*(1-G55)</f>
        <v>0.013911273030365543</v>
      </c>
      <c r="I55" s="13">
        <f>H55*40.57%</f>
        <v>0.005643803468419301</v>
      </c>
    </row>
    <row r="56" spans="1:9" ht="17.25" customHeight="1" thickBot="1">
      <c r="A56" s="14">
        <v>210027</v>
      </c>
      <c r="B56" s="15" t="s">
        <v>60</v>
      </c>
      <c r="C56" s="9" t="s">
        <v>14</v>
      </c>
      <c r="D56" s="16">
        <v>231025448.25</v>
      </c>
      <c r="E56" s="17">
        <v>17081.75</v>
      </c>
      <c r="F56" s="18"/>
      <c r="G56" s="18">
        <f>'[1]4.HospitalSpecificGrowthModels'!L53</f>
        <v>0.12800673954414152</v>
      </c>
      <c r="H56" s="18"/>
      <c r="I56" s="19">
        <f>'[1]4.HospitalSpecificGrowthModels'!O53</f>
        <v>0.0015</v>
      </c>
    </row>
    <row r="57" spans="1:10" ht="17.25" customHeight="1" thickTop="1">
      <c r="A57" s="3" t="s">
        <v>61</v>
      </c>
      <c r="B57" s="20"/>
      <c r="C57" s="3"/>
      <c r="D57" s="21">
        <f>SUM(D6:D56)</f>
        <v>14098031744.06</v>
      </c>
      <c r="E57" s="21">
        <f>SUM(E6:E56)</f>
        <v>1074532.4299999997</v>
      </c>
      <c r="F57" s="22">
        <f>'[1]4.HospitalSpecificGrowthModels'!K55</f>
        <v>0.013813559148664556</v>
      </c>
      <c r="G57" s="22">
        <f>'[1]4.HospitalSpecificGrowthModels'!L55</f>
        <v>0.1364697564413249</v>
      </c>
      <c r="H57" s="22">
        <f>'[1]4.HospitalSpecificGrowthModels'!M55</f>
        <v>0.011830619399885509</v>
      </c>
      <c r="I57" s="23">
        <v>0.0047</v>
      </c>
      <c r="J57" s="3"/>
    </row>
    <row r="58" spans="1:9" ht="17.25" customHeight="1">
      <c r="A58" t="s">
        <v>62</v>
      </c>
      <c r="B58" s="1"/>
      <c r="I58" s="2"/>
    </row>
    <row r="59" spans="2:9" ht="14.25">
      <c r="B59" s="1"/>
      <c r="I59" s="2"/>
    </row>
    <row r="60" spans="2:9" ht="14.25">
      <c r="B60" s="1"/>
      <c r="I6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2015-07-23T16:23:55Z</dcterms:created>
  <dcterms:modified xsi:type="dcterms:W3CDTF">2015-07-23T16:33:34Z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